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0_CUENTA PÚBLICA ASEG 2024\INFORMES CUENTA PÚBLICA 2024_SIRET\"/>
    </mc:Choice>
  </mc:AlternateContent>
  <xr:revisionPtr revIDLastSave="0" documentId="13_ncr:1_{2675DF56-9E56-4BF0-8518-EADAF9606139}" xr6:coauthVersionLast="47" xr6:coauthVersionMax="47" xr10:uidLastSave="{00000000-0000-0000-0000-000000000000}"/>
  <bookViews>
    <workbookView xWindow="-120" yWindow="-120" windowWidth="20730" windowHeight="1116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<sst xmlns="http://schemas.openxmlformats.org/spreadsheetml/2006/main" count="865" uniqueCount="604">
  <si>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</si>
  <si>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</si>
  <si>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</si>
  <si>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</si>
  <si>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</si>
  <si>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</si>
  <si>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</si>
  <si>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</si>
  <si>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</si>
  <si>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</si>
  <si>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</si>
  <si>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</si>
  <si>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</si>
  <si>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</si>
  <si>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</si>
  <si>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</si>
  <si>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</si>
  <si>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</si>
  <si>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</si>
  <si>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</si>
  <si>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</si>
  <si>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</si>
  <si>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</si>
  <si>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</si>
  <si>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</si>
  <si>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</si>
  <si>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</si>
  <si>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</si>
  <si>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</si>
  <si>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</si>
  <si>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</si>
  <si>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</si>
  <si>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</si>
  <si>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</si>
  <si>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</si>
  <si>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</si>
  <si>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</si>
  <si>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</si>
  <si>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</si>
  <si>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</si>
  <si>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</si>
  <si>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</si>
  <si>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</si>
  <si>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</si>
  <si>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</si>
  <si>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</si>
  <si>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</si>
  <si>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</si>
  <si>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</si>
  <si>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</si>
  <si>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</si>
  <si>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</si>
  <si>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</si>
  <si>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</si>
  <si>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</si>
  <si>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</si>
  <si>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</si>
  <si>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</si>
  <si>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</si>
  <si>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</si>
  <si>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</si>
  <si>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</si>
  <si>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</si>
  <si>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</si>
  <si>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</si>
  <si>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</si>
  <si>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</si>
  <si>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</si>
  <si>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</si>
  <si>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</si>
  <si>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</si>
  <si>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</si>
  <si>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</si>
  <si>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</si>
  <si>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</si>
  <si>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</si>
  <si>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</si>
  <si>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</si>
  <si>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</si>
  <si>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</si>
  <si>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</si>
  <si>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</si>
  <si>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</si>
  <si>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</si>
  <si>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</si>
  <si>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</si>
  <si>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</si>
  <si>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</si>
  <si>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</si>
  <si>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</si>
  <si>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</si>
  <si>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</si>
  <si>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</si>
  <si>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</si>
  <si>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</si>
  <si>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</si>
  <si>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</si>
  <si>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</si>
  <si>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</si>
  <si>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</si>
  <si>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</si>
  <si>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</si>
  <si>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</si>
  <si>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</si>
  <si>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</si>
  <si>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</si>
  <si>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</si>
  <si>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</si>
  <si>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</si>
  <si>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</si>
  <si>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</si>
  <si>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</si>
  <si>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</si>
  <si>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</si>
  <si>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</si>
  <si>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</si>
  <si>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</si>
  <si>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</si>
  <si>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</si>
  <si>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</si>
  <si>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</si>
  <si>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</si>
  <si>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</si>
  <si>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</si>
  <si>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</si>
  <si>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</si>
  <si>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</si>
  <si>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</si>
  <si>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</si>
  <si>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</si>
  <si>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</si>
  <si>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</si>
  <si>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</si>
  <si>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</si>
  <si>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</si>
  <si>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</si>
  <si>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</si>
  <si>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</si>
  <si>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</si>
  <si>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</si>
  <si>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</si>
  <si>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</si>
  <si>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</si>
  <si>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</si>
  <si>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</si>
  <si>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</si>
  <si>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</si>
  <si>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</si>
  <si>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</si>
  <si>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</si>
  <si>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</si>
  <si>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</si>
  <si>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</si>
  <si>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</si>
  <si>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</si>
  <si>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</si>
  <si>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</si>
  <si>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</si>
  <si>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</si>
  <si>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</si>
  <si>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</si>
  <si>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</si>
  <si>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</si>
  <si>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</si>
  <si>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</si>
  <si>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</si>
  <si>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</si>
  <si>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</si>
  <si>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</si>
  <si>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</si>
  <si>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</si>
  <si>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</si>
  <si>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</si>
  <si>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</si>
  <si>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</si>
  <si>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</si>
  <si>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</si>
  <si>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</si>
  <si>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</si>
  <si>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</si>
  <si>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</si>
  <si>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</si>
  <si>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</si>
  <si>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</si>
  <si>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</si>
  <si>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</si>
  <si>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</si>
  <si>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</si>
  <si>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</si>
  <si>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</si>
  <si>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</si>
  <si>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</si>
  <si>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</si>
  <si>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</si>
  <si>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</si>
  <si>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</si>
  <si>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</si>
  <si>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</si>
  <si>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</si>
  <si>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</si>
  <si>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</si>
  <si>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</si>
  <si>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</si>
  <si>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</si>
  <si>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</si>
  <si>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</si>
  <si>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</si>
  <si>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</si>
  <si>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</si>
  <si>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</si>
  <si>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</si>
  <si>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</si>
  <si>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</si>
  <si>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</si>
  <si>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</si>
  <si>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</si>
  <si>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</si>
  <si>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</si>
  <si>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</si>
  <si>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</si>
  <si>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</si>
  <si>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</si>
  <si>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</si>
  <si>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</si>
  <si>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</si>
  <si>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</si>
  <si>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</si>
  <si>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</si>
  <si>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</si>
  <si>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</si>
  <si>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</si>
  <si>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</si>
  <si>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</si>
  <si>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</si>
  <si>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</si>
  <si>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</si>
  <si>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</si>
  <si>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</si>
  <si>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</si>
  <si>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</si>
  <si>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</si>
  <si>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</si>
  <si>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</si>
  <si>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</si>
  <si>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</si>
  <si>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</si>
  <si>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</si>
  <si>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</si>
  <si>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</si>
  <si>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</si>
  <si>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</si>
  <si>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</si>
  <si>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</si>
  <si>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</si>
  <si>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</si>
  <si>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</si>
  <si>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</si>
  <si>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</si>
  <si>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</si>
  <si>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</si>
  <si>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</si>
  <si>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</si>
  <si>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</si>
  <si>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</si>
  <si>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</si>
  <si>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</si>
  <si>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</si>
  <si>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</si>
  <si>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</si>
  <si>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</si>
  <si>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</si>
  <si>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</si>
  <si>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</si>
  <si>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</si>
  <si>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</si>
  <si>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</si>
  <si>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</si>
  <si>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</si>
  <si>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</si>
  <si>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</si>
  <si>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</si>
  <si>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</si>
  <si>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</si>
  <si>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</si>
  <si>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</si>
  <si>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</si>
  <si>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</si>
  <si>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</si>
  <si>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</si>
  <si>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</si>
  <si>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</si>
  <si>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</si>
  <si>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</si>
  <si>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</si>
  <si>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</si>
  <si>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</si>
  <si>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</si>
  <si>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</si>
  <si>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</si>
  <si>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</si>
  <si>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</si>
  <si>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</si>
  <si>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</si>
  <si>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</si>
  <si>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</si>
  <si>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</si>
  <si>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</si>
  <si>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</si>
  <si>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</si>
  <si>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</si>
  <si>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</si>
  <si>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</si>
  <si>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</si>
  <si>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</si>
  <si>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</si>
  <si>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</si>
  <si>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</si>
  <si>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</si>
  <si>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</si>
  <si>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</si>
  <si>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</si>
  <si>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</si>
  <si>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</si>
  <si>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</si>
  <si>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</si>
  <si>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</si>
  <si>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</si>
  <si>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</si>
  <si>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</si>
  <si>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</si>
  <si>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</si>
  <si>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</si>
  <si>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</si>
  <si>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</si>
  <si>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</si>
  <si>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</si>
  <si>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</si>
  <si>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</si>
  <si>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</si>
  <si>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</si>
  <si>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</si>
  <si>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</si>
  <si>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</si>
  <si>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</si>
  <si>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</si>
  <si>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</si>
  <si>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</si>
  <si>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</si>
  <si>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</si>
  <si>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</si>
  <si>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</si>
  <si>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</si>
  <si>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</si>
  <si>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</si>
  <si>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</si>
  <si>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</si>
  <si>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</si>
  <si>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</si>
  <si>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</si>
  <si>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</si>
  <si>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</si>
  <si>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</si>
  <si>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</si>
  <si>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</si>
  <si>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</si>
  <si>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</si>
  <si>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</si>
  <si>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</si>
  <si>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</si>
  <si>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</si>
  <si>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</si>
  <si>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</si>
  <si>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</si>
  <si>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</si>
  <si>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</si>
  <si>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</si>
  <si>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</si>
  <si>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</si>
  <si>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</si>
  <si>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</si>
  <si>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</si>
  <si>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</si>
  <si>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</si>
  <si>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</si>
  <si>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</si>
  <si>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</si>
  <si>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</si>
  <si>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</si>
  <si>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</si>
  <si>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</si>
  <si>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</si>
  <si>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</si>
  <si>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</si>
  <si>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</si>
  <si>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</si>
  <si>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</si>
  <si>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</si>
  <si>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</si>
  <si>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</si>
  <si>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</si>
  <si>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</si>
  <si>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</si>
  <si>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</si>
  <si>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</si>
  <si>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</si>
  <si>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</si>
  <si>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</si>
  <si>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</si>
  <si>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</si>
  <si>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</si>
  <si>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</si>
  <si>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</si>
  <si>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</si>
  <si>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</si>
  <si>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</si>
  <si>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</si>
  <si>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</si>
  <si>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</si>
  <si>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</si>
  <si>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</si>
  <si>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</si>
  <si>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</si>
  <si>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</si>
  <si>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</si>
  <si>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</si>
  <si>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</si>
  <si>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</si>
  <si>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</si>
  <si>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</si>
  <si>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</si>
  <si>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</si>
  <si>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</si>
  <si>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</si>
  <si>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</si>
  <si>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</si>
  <si>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</si>
  <si>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</si>
  <si>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</si>
  <si>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</si>
  <si>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</si>
  <si>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</si>
  <si>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</si>
  <si>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</si>
  <si>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</si>
  <si>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</si>
  <si>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</si>
  <si>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</si>
  <si>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</si>
  <si>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</si>
  <si>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</si>
  <si>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</si>
  <si>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</si>
  <si>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</si>
  <si>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</si>
  <si>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</si>
  <si>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</si>
  <si>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</si>
  <si>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</si>
  <si>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</si>
  <si>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</si>
  <si>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</si>
  <si>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</si>
  <si>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</si>
  <si>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</si>
  <si>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</si>
  <si>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</si>
  <si>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</si>
  <si>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</si>
  <si>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</si>
  <si>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</si>
  <si>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</si>
  <si>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</si>
  <si>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</si>
  <si>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</si>
  <si>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</si>
  <si>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</si>
  <si>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</si>
  <si>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</si>
  <si>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</si>
  <si>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</si>
  <si>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</si>
  <si>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</si>
  <si>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</si>
  <si>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</si>
  <si>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</si>
  <si>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</si>
  <si>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</si>
  <si>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</si>
  <si>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</si>
  <si>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</si>
  <si>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</si>
  <si>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</si>
  <si>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</si>
  <si>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</si>
  <si>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</si>
  <si>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</si>
  <si>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</si>
  <si>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</si>
  <si>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</si>
  <si>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</si>
  <si>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</si>
  <si>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</si>
  <si>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</si>
  <si>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</si>
  <si>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</si>
  <si>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</si>
  <si>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</si>
  <si>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</si>
  <si>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</si>
  <si>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</si>
  <si>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</si>
  <si>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</si>
  <si>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</si>
  <si>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</si>
  <si>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</si>
  <si>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</si>
  <si>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</si>
  <si>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</si>
  <si>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</si>
  <si>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</si>
  <si>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</si>
  <si>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</si>
  <si>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</si>
  <si>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</si>
  <si>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</si>
  <si>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</si>
  <si>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</si>
  <si>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</si>
  <si>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</si>
  <si>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</si>
  <si>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</si>
  <si>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</si>
  <si>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</si>
  <si>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</si>
  <si>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</si>
  <si>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</si>
  <si>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</si>
  <si>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</si>
  <si>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</si>
  <si>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</si>
  <si>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</si>
  <si>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</si>
  <si>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</si>
  <si>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</si>
  <si>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</si>
  <si>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</si>
  <si>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</si>
  <si>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</si>
  <si>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</si>
  <si>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</si>
  <si>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</si>
  <si>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</si>
  <si>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</si>
  <si>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</si>
  <si>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</si>
  <si>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</si>
  <si>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</si>
  <si>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</si>
  <si>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</si>
  <si>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</si>
  <si>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</si>
  <si>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</si>
  <si>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</si>
  <si>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</si>
  <si>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</si>
  <si>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</si>
  <si>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</si>
  <si>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</si>
  <si>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</si>
  <si>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</si>
  <si>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</si>
  <si>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</si>
  <si>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</si>
  <si>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</si>
  <si>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</si>
  <si>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</si>
  <si>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</si>
  <si>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</si>
  <si>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</si>
  <si>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</si>
  <si>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</si>
  <si>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</si>
  <si>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</si>
  <si>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</si>
  <si>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</si>
  <si>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</si>
  <si>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</si>
  <si>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</si>
  <si>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</si>
  <si>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</si>
  <si>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</si>
  <si>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</si>
  <si>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</si>
  <si>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</si>
  <si>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</si>
  <si>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</si>
  <si>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</si>
  <si>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</si>
  <si>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</si>
  <si>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Salamanca, Guanajuato.</t>
  </si>
  <si>
    <t>Del 1 de Enero al 31 de Diciembre de 2024</t>
  </si>
  <si>
    <t>CUENTAS DE ORDEN PRESUPUESTARIO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</si>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</sst>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33" activePane="bottomLeft" state="frozen"/>
      <selection activeCell="A14" sqref="A14:B14"/>
      <selection pane="bottomLeft" activeCell="D38" sqref="D3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1.28515625" style="1" customWidth="1"/>
    <col min="4" max="16384" width="12.85546875" style="1"/>
  </cols>
  <sheetData>
    <row r="1" spans="1:4" ht="16.149999999999999" customHeight="1" x14ac:dyDescent="0.2">
      <c r="A1" s="159" t="s">
        <v>599</v>
      </c>
      <c r="B1" s="160"/>
      <c r="C1" s="115" t="s">
        <v>494</v>
      </c>
      <c r="D1" s="116">
        <v>2024</v>
      </c>
    </row>
    <row r="2" spans="1:4" ht="16.149999999999999" customHeight="1" x14ac:dyDescent="0.2">
      <c r="A2" s="161" t="s">
        <v>493</v>
      </c>
      <c r="B2" s="162"/>
      <c r="C2" s="10" t="s">
        <v>495</v>
      </c>
      <c r="D2" s="117" t="s">
        <v>602</v>
      </c>
    </row>
    <row r="3" spans="1:4" ht="16.149999999999999" customHeight="1" x14ac:dyDescent="0.2">
      <c r="A3" s="163" t="s">
        <v>600</v>
      </c>
      <c r="B3" s="164"/>
      <c r="C3" s="10" t="s">
        <v>496</v>
      </c>
      <c r="D3" s="117" t="s">
        <v>603</v>
      </c>
    </row>
    <row r="4" spans="1:4" ht="16.149999999999999" customHeight="1" x14ac:dyDescent="0.2">
      <c r="A4" s="165" t="s">
        <v>514</v>
      </c>
      <c r="B4" s="166"/>
      <c r="C4" s="166"/>
      <c r="D4" s="167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555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583</v>
      </c>
    </row>
    <row r="26" spans="1:2" x14ac:dyDescent="0.2">
      <c r="A26" s="36" t="s">
        <v>585</v>
      </c>
      <c r="B26" s="37" t="s">
        <v>586</v>
      </c>
    </row>
    <row r="27" spans="1:2" x14ac:dyDescent="0.2">
      <c r="A27" s="36" t="s">
        <v>584</v>
      </c>
      <c r="B27" s="37" t="s">
        <v>587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591</v>
      </c>
    </row>
    <row r="31" spans="1:2" x14ac:dyDescent="0.2">
      <c r="A31" s="36" t="s">
        <v>27</v>
      </c>
      <c r="B31" s="37" t="s">
        <v>592</v>
      </c>
    </row>
    <row r="32" spans="1:2" x14ac:dyDescent="0.2">
      <c r="A32" s="36" t="s">
        <v>38</v>
      </c>
      <c r="B32" s="37" t="s">
        <v>593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515</v>
      </c>
    </row>
    <row r="41" spans="1:2" x14ac:dyDescent="0.2">
      <c r="A41" s="4"/>
      <c r="B41" s="37" t="s">
        <v>553</v>
      </c>
    </row>
    <row r="42" spans="1:2" x14ac:dyDescent="0.2">
      <c r="A42" s="4"/>
      <c r="B42" s="37" t="s">
        <v>554</v>
      </c>
    </row>
    <row r="43" spans="1:2" ht="12" thickBot="1" x14ac:dyDescent="0.25">
      <c r="A43" s="8"/>
      <c r="B43" s="9"/>
    </row>
    <row r="45" spans="1:2" x14ac:dyDescent="0.2">
      <c r="A45" s="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2" sqref="E2:E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2" t="s">
        <v>599</v>
      </c>
      <c r="B1" s="162"/>
      <c r="C1" s="162"/>
      <c r="D1" s="10" t="s">
        <v>497</v>
      </c>
      <c r="E1" s="19">
        <v>2024</v>
      </c>
    </row>
    <row r="2" spans="1:5" s="11" customFormat="1" ht="18.95" customHeight="1" x14ac:dyDescent="0.25">
      <c r="A2" s="162" t="s">
        <v>501</v>
      </c>
      <c r="B2" s="162"/>
      <c r="C2" s="162"/>
      <c r="D2" s="10" t="s">
        <v>498</v>
      </c>
      <c r="E2" s="19" t="s">
        <v>602</v>
      </c>
    </row>
    <row r="3" spans="1:5" s="11" customFormat="1" ht="18.95" customHeight="1" x14ac:dyDescent="0.25">
      <c r="A3" s="162" t="s">
        <v>600</v>
      </c>
      <c r="B3" s="162"/>
      <c r="C3" s="162"/>
      <c r="D3" s="10" t="s">
        <v>499</v>
      </c>
      <c r="E3" s="19" t="s">
        <v>603</v>
      </c>
    </row>
    <row r="4" spans="1:5" s="11" customFormat="1" ht="18.95" customHeight="1" x14ac:dyDescent="0.25">
      <c r="A4" s="162" t="s">
        <v>514</v>
      </c>
      <c r="B4" s="162"/>
      <c r="C4" s="162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557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7" t="s">
        <v>275</v>
      </c>
      <c r="E8" s="158" t="s">
        <v>595</v>
      </c>
    </row>
    <row r="9" spans="1:5" x14ac:dyDescent="0.2">
      <c r="A9" s="119">
        <v>4000</v>
      </c>
      <c r="B9" s="118" t="s">
        <v>555</v>
      </c>
      <c r="C9" s="120">
        <f>SUM(C10+C57+C69)</f>
        <v>72097509.150000006</v>
      </c>
      <c r="D9" s="80"/>
      <c r="E9" s="40"/>
    </row>
    <row r="10" spans="1:5" x14ac:dyDescent="0.2">
      <c r="A10" s="119">
        <v>4100</v>
      </c>
      <c r="B10" s="118" t="s">
        <v>222</v>
      </c>
      <c r="C10" s="120">
        <f>SUM(C11+C21+C27+C30+C36+C39+C48)</f>
        <v>4426709.34</v>
      </c>
      <c r="D10" s="80"/>
      <c r="E10" s="40"/>
    </row>
    <row r="11" spans="1:5" x14ac:dyDescent="0.2">
      <c r="A11" s="119">
        <v>4110</v>
      </c>
      <c r="B11" s="118" t="s">
        <v>223</v>
      </c>
      <c r="C11" s="120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19">
        <v>4120</v>
      </c>
      <c r="B21" s="118" t="s">
        <v>232</v>
      </c>
      <c r="C21" s="120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19">
        <v>4130</v>
      </c>
      <c r="B27" s="118" t="s">
        <v>237</v>
      </c>
      <c r="C27" s="120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19">
        <v>4140</v>
      </c>
      <c r="B30" s="118" t="s">
        <v>239</v>
      </c>
      <c r="C30" s="120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19">
        <v>4150</v>
      </c>
      <c r="B36" s="118" t="s">
        <v>412</v>
      </c>
      <c r="C36" s="120">
        <f>SUM(C37:C38)</f>
        <v>308110.5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308110.5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19">
        <v>4160</v>
      </c>
      <c r="B39" s="118" t="s">
        <v>414</v>
      </c>
      <c r="C39" s="120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19">
        <v>4170</v>
      </c>
      <c r="B48" s="118" t="s">
        <v>492</v>
      </c>
      <c r="C48" s="120">
        <f>SUM(C49:C56)</f>
        <v>4118598.84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4118598.84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19">
        <v>4200</v>
      </c>
      <c r="B57" s="121" t="s">
        <v>424</v>
      </c>
      <c r="C57" s="120">
        <f>+C58+C64</f>
        <v>63960988</v>
      </c>
      <c r="D57" s="80"/>
      <c r="E57" s="40"/>
    </row>
    <row r="58" spans="1:5" ht="22.5" x14ac:dyDescent="0.2">
      <c r="A58" s="119">
        <v>4210</v>
      </c>
      <c r="B58" s="121" t="s">
        <v>425</v>
      </c>
      <c r="C58" s="120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19">
        <v>4220</v>
      </c>
      <c r="B64" s="118" t="s">
        <v>254</v>
      </c>
      <c r="C64" s="120">
        <f>SUM(C65:C68)</f>
        <v>63960988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63960988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2">
        <v>4300</v>
      </c>
      <c r="B69" s="118" t="s">
        <v>259</v>
      </c>
      <c r="C69" s="120">
        <f>C70+C73+C79+C81+C83</f>
        <v>3709811.81</v>
      </c>
      <c r="D69" s="42"/>
      <c r="E69" s="42"/>
    </row>
    <row r="70" spans="1:5" x14ac:dyDescent="0.2">
      <c r="A70" s="122">
        <v>4310</v>
      </c>
      <c r="B70" s="118" t="s">
        <v>260</v>
      </c>
      <c r="C70" s="120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2">
        <v>4320</v>
      </c>
      <c r="B73" s="118" t="s">
        <v>262</v>
      </c>
      <c r="C73" s="120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2">
        <v>4330</v>
      </c>
      <c r="B79" s="118" t="s">
        <v>268</v>
      </c>
      <c r="C79" s="120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2">
        <v>4340</v>
      </c>
      <c r="B81" s="118" t="s">
        <v>269</v>
      </c>
      <c r="C81" s="120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2">
        <v>4390</v>
      </c>
      <c r="B83" s="118" t="s">
        <v>270</v>
      </c>
      <c r="C83" s="120">
        <f>SUM(C84:C90)</f>
        <v>3709811.81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3709811.81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556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595</v>
      </c>
    </row>
    <row r="94" spans="1:5" x14ac:dyDescent="0.2">
      <c r="A94" s="122">
        <v>5000</v>
      </c>
      <c r="B94" s="118" t="s">
        <v>276</v>
      </c>
      <c r="C94" s="120">
        <f>C95+C123+C156+C166+C181+C210</f>
        <v>68835742.159999996</v>
      </c>
      <c r="D94" s="123">
        <v>1</v>
      </c>
      <c r="E94" s="42"/>
    </row>
    <row r="95" spans="1:5" x14ac:dyDescent="0.2">
      <c r="A95" s="122">
        <v>5100</v>
      </c>
      <c r="B95" s="118" t="s">
        <v>277</v>
      </c>
      <c r="C95" s="120">
        <f>C96+C103+C113</f>
        <v>59081753.740000002</v>
      </c>
      <c r="D95" s="123">
        <f>C95/$C$94</f>
        <v>0.85830052652983568</v>
      </c>
      <c r="E95" s="42"/>
    </row>
    <row r="96" spans="1:5" x14ac:dyDescent="0.2">
      <c r="A96" s="122">
        <v>5110</v>
      </c>
      <c r="B96" s="118" t="s">
        <v>278</v>
      </c>
      <c r="C96" s="120">
        <f>SUM(C97:C102)</f>
        <v>50018075.439999998</v>
      </c>
      <c r="D96" s="123">
        <f t="shared" ref="D96:D159" si="0">C96/$C$94</f>
        <v>0.72662942056670632</v>
      </c>
      <c r="E96" s="42"/>
    </row>
    <row r="97" spans="1:5" x14ac:dyDescent="0.2">
      <c r="A97" s="44">
        <v>5111</v>
      </c>
      <c r="B97" s="42" t="s">
        <v>279</v>
      </c>
      <c r="C97" s="45">
        <v>31283315.149999999</v>
      </c>
      <c r="D97" s="46">
        <f t="shared" si="0"/>
        <v>0.45446325075257965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5127130.24</v>
      </c>
      <c r="D99" s="46">
        <f t="shared" si="0"/>
        <v>7.4483547051510432E-2</v>
      </c>
      <c r="E99" s="42"/>
    </row>
    <row r="100" spans="1:5" x14ac:dyDescent="0.2">
      <c r="A100" s="44">
        <v>5114</v>
      </c>
      <c r="B100" s="42" t="s">
        <v>282</v>
      </c>
      <c r="C100" s="45">
        <v>8311380.7199999997</v>
      </c>
      <c r="D100" s="46">
        <f t="shared" si="0"/>
        <v>0.12074222575651533</v>
      </c>
      <c r="E100" s="42"/>
    </row>
    <row r="101" spans="1:5" x14ac:dyDescent="0.2">
      <c r="A101" s="44">
        <v>5115</v>
      </c>
      <c r="B101" s="42" t="s">
        <v>283</v>
      </c>
      <c r="C101" s="45">
        <v>3743692.07</v>
      </c>
      <c r="D101" s="46">
        <f t="shared" si="0"/>
        <v>5.4385875019670162E-2</v>
      </c>
      <c r="E101" s="42"/>
    </row>
    <row r="102" spans="1:5" x14ac:dyDescent="0.2">
      <c r="A102" s="44">
        <v>5116</v>
      </c>
      <c r="B102" s="42" t="s">
        <v>284</v>
      </c>
      <c r="C102" s="45">
        <v>1552557.26</v>
      </c>
      <c r="D102" s="46">
        <f t="shared" si="0"/>
        <v>2.2554521986430778E-2</v>
      </c>
      <c r="E102" s="42"/>
    </row>
    <row r="103" spans="1:5" x14ac:dyDescent="0.2">
      <c r="A103" s="122">
        <v>5120</v>
      </c>
      <c r="B103" s="118" t="s">
        <v>285</v>
      </c>
      <c r="C103" s="120">
        <f>SUM(C104:C112)</f>
        <v>4601052.1700000009</v>
      </c>
      <c r="D103" s="123">
        <f t="shared" si="0"/>
        <v>6.6841033823757362E-2</v>
      </c>
      <c r="E103" s="42"/>
    </row>
    <row r="104" spans="1:5" x14ac:dyDescent="0.2">
      <c r="A104" s="44">
        <v>5121</v>
      </c>
      <c r="B104" s="42" t="s">
        <v>286</v>
      </c>
      <c r="C104" s="45">
        <v>1360286.75</v>
      </c>
      <c r="D104" s="46">
        <f t="shared" si="0"/>
        <v>1.9761343559544765E-2</v>
      </c>
      <c r="E104" s="42"/>
    </row>
    <row r="105" spans="1:5" x14ac:dyDescent="0.2">
      <c r="A105" s="44">
        <v>5122</v>
      </c>
      <c r="B105" s="42" t="s">
        <v>287</v>
      </c>
      <c r="C105" s="45">
        <v>952700.67</v>
      </c>
      <c r="D105" s="46">
        <f t="shared" si="0"/>
        <v>1.3840203361003467E-2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335990.39</v>
      </c>
      <c r="D107" s="46">
        <f t="shared" si="0"/>
        <v>4.8810455071296062E-3</v>
      </c>
      <c r="E107" s="42"/>
    </row>
    <row r="108" spans="1:5" x14ac:dyDescent="0.2">
      <c r="A108" s="44">
        <v>5125</v>
      </c>
      <c r="B108" s="42" t="s">
        <v>290</v>
      </c>
      <c r="C108" s="45">
        <v>360538.75</v>
      </c>
      <c r="D108" s="46">
        <f t="shared" si="0"/>
        <v>5.2376677970867687E-3</v>
      </c>
      <c r="E108" s="42"/>
    </row>
    <row r="109" spans="1:5" x14ac:dyDescent="0.2">
      <c r="A109" s="44">
        <v>5126</v>
      </c>
      <c r="B109" s="42" t="s">
        <v>291</v>
      </c>
      <c r="C109" s="45">
        <v>1039640.12</v>
      </c>
      <c r="D109" s="46">
        <f t="shared" si="0"/>
        <v>1.510320201943182E-2</v>
      </c>
      <c r="E109" s="42"/>
    </row>
    <row r="110" spans="1:5" x14ac:dyDescent="0.2">
      <c r="A110" s="44">
        <v>5127</v>
      </c>
      <c r="B110" s="42" t="s">
        <v>292</v>
      </c>
      <c r="C110" s="45">
        <v>329389.09000000003</v>
      </c>
      <c r="D110" s="46">
        <f t="shared" si="0"/>
        <v>4.7851461996934186E-3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222506.4</v>
      </c>
      <c r="D112" s="46">
        <f t="shared" si="0"/>
        <v>3.2324253798675104E-3</v>
      </c>
      <c r="E112" s="42"/>
    </row>
    <row r="113" spans="1:5" x14ac:dyDescent="0.2">
      <c r="A113" s="122">
        <v>5130</v>
      </c>
      <c r="B113" s="118" t="s">
        <v>295</v>
      </c>
      <c r="C113" s="120">
        <f>SUM(C114:C122)</f>
        <v>4462626.1300000008</v>
      </c>
      <c r="D113" s="123">
        <f t="shared" si="0"/>
        <v>6.4830072139371864E-2</v>
      </c>
      <c r="E113" s="42"/>
    </row>
    <row r="114" spans="1:5" x14ac:dyDescent="0.2">
      <c r="A114" s="44">
        <v>5131</v>
      </c>
      <c r="B114" s="42" t="s">
        <v>296</v>
      </c>
      <c r="C114" s="45">
        <v>603047.84</v>
      </c>
      <c r="D114" s="46">
        <f t="shared" si="0"/>
        <v>8.7606789885157528E-3</v>
      </c>
      <c r="E114" s="42"/>
    </row>
    <row r="115" spans="1:5" x14ac:dyDescent="0.2">
      <c r="A115" s="44">
        <v>5132</v>
      </c>
      <c r="B115" s="42" t="s">
        <v>297</v>
      </c>
      <c r="C115" s="45">
        <v>119310.94</v>
      </c>
      <c r="D115" s="46">
        <f t="shared" si="0"/>
        <v>1.7332701915623539E-3</v>
      </c>
      <c r="E115" s="42"/>
    </row>
    <row r="116" spans="1:5" x14ac:dyDescent="0.2">
      <c r="A116" s="44">
        <v>5133</v>
      </c>
      <c r="B116" s="42" t="s">
        <v>298</v>
      </c>
      <c r="C116" s="45">
        <v>413307.39</v>
      </c>
      <c r="D116" s="46">
        <f t="shared" si="0"/>
        <v>6.0042555949977143E-3</v>
      </c>
      <c r="E116" s="42"/>
    </row>
    <row r="117" spans="1:5" x14ac:dyDescent="0.2">
      <c r="A117" s="44">
        <v>5134</v>
      </c>
      <c r="B117" s="42" t="s">
        <v>299</v>
      </c>
      <c r="C117" s="45">
        <v>305280.74</v>
      </c>
      <c r="D117" s="46">
        <f t="shared" si="0"/>
        <v>4.4349160831361912E-3</v>
      </c>
      <c r="E117" s="42"/>
    </row>
    <row r="118" spans="1:5" x14ac:dyDescent="0.2">
      <c r="A118" s="44">
        <v>5135</v>
      </c>
      <c r="B118" s="42" t="s">
        <v>300</v>
      </c>
      <c r="C118" s="45">
        <v>570216.67000000004</v>
      </c>
      <c r="D118" s="46">
        <f t="shared" si="0"/>
        <v>8.2837295292698867E-3</v>
      </c>
      <c r="E118" s="42"/>
    </row>
    <row r="119" spans="1:5" x14ac:dyDescent="0.2">
      <c r="A119" s="44">
        <v>5136</v>
      </c>
      <c r="B119" s="42" t="s">
        <v>301</v>
      </c>
      <c r="C119" s="45">
        <v>5196.3</v>
      </c>
      <c r="D119" s="46">
        <f t="shared" si="0"/>
        <v>7.5488399441119646E-5</v>
      </c>
      <c r="E119" s="42"/>
    </row>
    <row r="120" spans="1:5" x14ac:dyDescent="0.2">
      <c r="A120" s="44">
        <v>5137</v>
      </c>
      <c r="B120" s="42" t="s">
        <v>302</v>
      </c>
      <c r="C120" s="45">
        <v>14312.02</v>
      </c>
      <c r="D120" s="46">
        <f t="shared" si="0"/>
        <v>2.0791553270005451E-4</v>
      </c>
      <c r="E120" s="42"/>
    </row>
    <row r="121" spans="1:5" x14ac:dyDescent="0.2">
      <c r="A121" s="44">
        <v>5138</v>
      </c>
      <c r="B121" s="42" t="s">
        <v>303</v>
      </c>
      <c r="C121" s="45">
        <v>1140129.6100000001</v>
      </c>
      <c r="D121" s="46">
        <f t="shared" si="0"/>
        <v>1.6563046670578674E-2</v>
      </c>
      <c r="E121" s="42"/>
    </row>
    <row r="122" spans="1:5" x14ac:dyDescent="0.2">
      <c r="A122" s="44">
        <v>5139</v>
      </c>
      <c r="B122" s="42" t="s">
        <v>304</v>
      </c>
      <c r="C122" s="45">
        <v>1291824.6200000001</v>
      </c>
      <c r="D122" s="46">
        <f t="shared" si="0"/>
        <v>1.8766771149170105E-2</v>
      </c>
      <c r="E122" s="42"/>
    </row>
    <row r="123" spans="1:5" x14ac:dyDescent="0.2">
      <c r="A123" s="122">
        <v>5200</v>
      </c>
      <c r="B123" s="118" t="s">
        <v>305</v>
      </c>
      <c r="C123" s="120">
        <f>C124+C127+C130+C133+C138+C142+C145+C147+C153</f>
        <v>4778965.9400000004</v>
      </c>
      <c r="D123" s="123">
        <f t="shared" si="0"/>
        <v>6.9425647055448278E-2</v>
      </c>
      <c r="E123" s="42"/>
    </row>
    <row r="124" spans="1:5" x14ac:dyDescent="0.2">
      <c r="A124" s="122">
        <v>5210</v>
      </c>
      <c r="B124" s="118" t="s">
        <v>306</v>
      </c>
      <c r="C124" s="120">
        <f>SUM(C125:C126)</f>
        <v>0</v>
      </c>
      <c r="D124" s="123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2">
        <v>5220</v>
      </c>
      <c r="B127" s="118" t="s">
        <v>309</v>
      </c>
      <c r="C127" s="120">
        <f>SUM(C128:C129)</f>
        <v>0</v>
      </c>
      <c r="D127" s="123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2">
        <v>5230</v>
      </c>
      <c r="B130" s="118" t="s">
        <v>256</v>
      </c>
      <c r="C130" s="120">
        <f>SUM(C131:C132)</f>
        <v>0</v>
      </c>
      <c r="D130" s="123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2">
        <v>5240</v>
      </c>
      <c r="B133" s="118" t="s">
        <v>257</v>
      </c>
      <c r="C133" s="120">
        <f>SUM(C134:C137)</f>
        <v>4778965.9400000004</v>
      </c>
      <c r="D133" s="123">
        <f t="shared" si="0"/>
        <v>6.9425647055448278E-2</v>
      </c>
      <c r="E133" s="42"/>
    </row>
    <row r="134" spans="1:5" x14ac:dyDescent="0.2">
      <c r="A134" s="44">
        <v>5241</v>
      </c>
      <c r="B134" s="42" t="s">
        <v>314</v>
      </c>
      <c r="C134" s="45">
        <v>4778965.9400000004</v>
      </c>
      <c r="D134" s="46">
        <f t="shared" si="0"/>
        <v>6.9425647055448278E-2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2">
        <v>5250</v>
      </c>
      <c r="B138" s="118" t="s">
        <v>258</v>
      </c>
      <c r="C138" s="120">
        <f>SUM(C139:C141)</f>
        <v>0</v>
      </c>
      <c r="D138" s="123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2">
        <v>5260</v>
      </c>
      <c r="B142" s="118" t="s">
        <v>321</v>
      </c>
      <c r="C142" s="120">
        <f>SUM(C143:C144)</f>
        <v>0</v>
      </c>
      <c r="D142" s="123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2">
        <v>5270</v>
      </c>
      <c r="B145" s="118" t="s">
        <v>324</v>
      </c>
      <c r="C145" s="120">
        <f>SUM(C146)</f>
        <v>0</v>
      </c>
      <c r="D145" s="123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2">
        <v>5280</v>
      </c>
      <c r="B147" s="118" t="s">
        <v>326</v>
      </c>
      <c r="C147" s="120">
        <f>SUM(C148:C152)</f>
        <v>0</v>
      </c>
      <c r="D147" s="123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2">
        <v>5290</v>
      </c>
      <c r="B153" s="118" t="s">
        <v>332</v>
      </c>
      <c r="C153" s="120">
        <f>SUM(C154:C155)</f>
        <v>0</v>
      </c>
      <c r="D153" s="123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2">
        <v>5300</v>
      </c>
      <c r="B156" s="118" t="s">
        <v>335</v>
      </c>
      <c r="C156" s="120">
        <f>C157+C160+C163</f>
        <v>0</v>
      </c>
      <c r="D156" s="123">
        <f t="shared" si="0"/>
        <v>0</v>
      </c>
      <c r="E156" s="42"/>
    </row>
    <row r="157" spans="1:5" x14ac:dyDescent="0.2">
      <c r="A157" s="122">
        <v>5310</v>
      </c>
      <c r="B157" s="118" t="s">
        <v>251</v>
      </c>
      <c r="C157" s="120">
        <f>C158+C159</f>
        <v>0</v>
      </c>
      <c r="D157" s="123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2">
        <v>5320</v>
      </c>
      <c r="B160" s="118" t="s">
        <v>252</v>
      </c>
      <c r="C160" s="120">
        <f>SUM(C161:C162)</f>
        <v>0</v>
      </c>
      <c r="D160" s="123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2">
        <v>5330</v>
      </c>
      <c r="B163" s="118" t="s">
        <v>253</v>
      </c>
      <c r="C163" s="120">
        <f>SUM(C164:C165)</f>
        <v>0</v>
      </c>
      <c r="D163" s="123">
        <f t="shared" si="1"/>
        <v>0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0</v>
      </c>
      <c r="D165" s="46">
        <f t="shared" si="1"/>
        <v>0</v>
      </c>
      <c r="E165" s="42"/>
    </row>
    <row r="166" spans="1:5" x14ac:dyDescent="0.2">
      <c r="A166" s="122">
        <v>5400</v>
      </c>
      <c r="B166" s="118" t="s">
        <v>342</v>
      </c>
      <c r="C166" s="120">
        <f>C167+C170+C173+C176+C178</f>
        <v>0</v>
      </c>
      <c r="D166" s="123">
        <f t="shared" si="1"/>
        <v>0</v>
      </c>
      <c r="E166" s="42"/>
    </row>
    <row r="167" spans="1:5" x14ac:dyDescent="0.2">
      <c r="A167" s="122">
        <v>5410</v>
      </c>
      <c r="B167" s="118" t="s">
        <v>343</v>
      </c>
      <c r="C167" s="120">
        <f>SUM(C168:C169)</f>
        <v>0</v>
      </c>
      <c r="D167" s="123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2">
        <v>5420</v>
      </c>
      <c r="B170" s="118" t="s">
        <v>346</v>
      </c>
      <c r="C170" s="120">
        <f>SUM(C171:C172)</f>
        <v>0</v>
      </c>
      <c r="D170" s="123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2">
        <v>5430</v>
      </c>
      <c r="B173" s="118" t="s">
        <v>349</v>
      </c>
      <c r="C173" s="120">
        <f>SUM(C174:C175)</f>
        <v>0</v>
      </c>
      <c r="D173" s="123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2">
        <v>5440</v>
      </c>
      <c r="B176" s="118" t="s">
        <v>352</v>
      </c>
      <c r="C176" s="120">
        <f>SUM(C177)</f>
        <v>0</v>
      </c>
      <c r="D176" s="123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2">
        <v>5450</v>
      </c>
      <c r="B178" s="118" t="s">
        <v>353</v>
      </c>
      <c r="C178" s="120">
        <f>SUM(C179:C180)</f>
        <v>0</v>
      </c>
      <c r="D178" s="123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2">
        <v>5500</v>
      </c>
      <c r="B181" s="118" t="s">
        <v>356</v>
      </c>
      <c r="C181" s="120">
        <f>C182+C191+C194+C200</f>
        <v>1352189.05</v>
      </c>
      <c r="D181" s="123">
        <f t="shared" si="1"/>
        <v>1.964370554554358E-2</v>
      </c>
      <c r="E181" s="42"/>
    </row>
    <row r="182" spans="1:5" x14ac:dyDescent="0.2">
      <c r="A182" s="122">
        <v>5510</v>
      </c>
      <c r="B182" s="118" t="s">
        <v>357</v>
      </c>
      <c r="C182" s="120">
        <f>SUM(C183:C190)</f>
        <v>1352189.05</v>
      </c>
      <c r="D182" s="123">
        <f t="shared" si="1"/>
        <v>1.964370554554358E-2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1338468.57</v>
      </c>
      <c r="D187" s="46">
        <f t="shared" si="1"/>
        <v>1.9444383513566234E-2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13720.48</v>
      </c>
      <c r="D189" s="46">
        <f t="shared" si="1"/>
        <v>1.9932203197734798E-4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2">
        <v>5520</v>
      </c>
      <c r="B191" s="118" t="s">
        <v>40</v>
      </c>
      <c r="C191" s="120">
        <f>SUM(C192:C193)</f>
        <v>0</v>
      </c>
      <c r="D191" s="123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2">
        <v>5530</v>
      </c>
      <c r="B194" s="118" t="s">
        <v>367</v>
      </c>
      <c r="C194" s="120">
        <f>SUM(C195:C199)</f>
        <v>0</v>
      </c>
      <c r="D194" s="123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2">
        <v>5590</v>
      </c>
      <c r="B200" s="118" t="s">
        <v>373</v>
      </c>
      <c r="C200" s="120">
        <f>SUM(C201:C209)</f>
        <v>0</v>
      </c>
      <c r="D200" s="123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2">
        <v>5600</v>
      </c>
      <c r="B210" s="118" t="s">
        <v>39</v>
      </c>
      <c r="C210" s="120">
        <f>C211</f>
        <v>3622833.43</v>
      </c>
      <c r="D210" s="123">
        <f t="shared" si="1"/>
        <v>5.2630120869172604E-2</v>
      </c>
      <c r="E210" s="42"/>
    </row>
    <row r="211" spans="1:5" x14ac:dyDescent="0.2">
      <c r="A211" s="122">
        <v>5610</v>
      </c>
      <c r="B211" s="118" t="s">
        <v>381</v>
      </c>
      <c r="C211" s="120">
        <f>C212</f>
        <v>3622833.43</v>
      </c>
      <c r="D211" s="123">
        <f t="shared" si="1"/>
        <v>5.2630120869172604E-2</v>
      </c>
      <c r="E211" s="42"/>
    </row>
    <row r="212" spans="1:5" x14ac:dyDescent="0.2">
      <c r="A212" s="44">
        <v>5611</v>
      </c>
      <c r="B212" s="42" t="s">
        <v>382</v>
      </c>
      <c r="C212" s="45">
        <v>3622833.43</v>
      </c>
      <c r="D212" s="46">
        <f t="shared" si="1"/>
        <v>5.2630120869172604E-2</v>
      </c>
      <c r="E212" s="42"/>
    </row>
    <row r="214" spans="1:5" x14ac:dyDescent="0.2">
      <c r="B214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H2" sqref="H2:H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8" t="s">
        <v>599</v>
      </c>
      <c r="B1" s="169"/>
      <c r="C1" s="169"/>
      <c r="D1" s="169"/>
      <c r="E1" s="169"/>
      <c r="F1" s="169"/>
      <c r="G1" s="10" t="s">
        <v>497</v>
      </c>
      <c r="H1" s="19">
        <v>2024</v>
      </c>
    </row>
    <row r="2" spans="1:8" s="11" customFormat="1" ht="18.95" customHeight="1" x14ac:dyDescent="0.25">
      <c r="A2" s="168" t="s">
        <v>500</v>
      </c>
      <c r="B2" s="169"/>
      <c r="C2" s="169"/>
      <c r="D2" s="169"/>
      <c r="E2" s="169"/>
      <c r="F2" s="169"/>
      <c r="G2" s="10" t="s">
        <v>498</v>
      </c>
      <c r="H2" s="19" t="s">
        <v>602</v>
      </c>
    </row>
    <row r="3" spans="1:8" s="11" customFormat="1" ht="18.95" customHeight="1" x14ac:dyDescent="0.25">
      <c r="A3" s="168" t="s">
        <v>600</v>
      </c>
      <c r="B3" s="169"/>
      <c r="C3" s="169"/>
      <c r="D3" s="169"/>
      <c r="E3" s="169"/>
      <c r="F3" s="169"/>
      <c r="G3" s="10" t="s">
        <v>499</v>
      </c>
      <c r="H3" s="19" t="s">
        <v>603</v>
      </c>
    </row>
    <row r="4" spans="1:8" s="11" customFormat="1" ht="18.95" customHeight="1" x14ac:dyDescent="0.25">
      <c r="A4" s="168" t="s">
        <v>514</v>
      </c>
      <c r="B4" s="169"/>
      <c r="C4" s="169"/>
      <c r="D4" s="169"/>
      <c r="E4" s="169"/>
      <c r="F4" s="169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340431.01</v>
      </c>
      <c r="D15" s="18">
        <v>309646.55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160242.17000000001</v>
      </c>
      <c r="D20" s="18">
        <v>160242.17000000001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14534.59</v>
      </c>
      <c r="D21" s="18">
        <v>14534.59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25247.72</v>
      </c>
      <c r="D23" s="18">
        <v>25247.72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20880</v>
      </c>
      <c r="D25" s="18">
        <v>20880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7321.32</v>
      </c>
    </row>
    <row r="42" spans="1:8" x14ac:dyDescent="0.2">
      <c r="A42" s="16">
        <v>1151</v>
      </c>
      <c r="B42" s="14" t="s">
        <v>144</v>
      </c>
      <c r="C42" s="18">
        <v>7321.32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558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559</v>
      </c>
      <c r="G55" s="15" t="s">
        <v>560</v>
      </c>
      <c r="H55" s="15" t="s">
        <v>99</v>
      </c>
      <c r="I55" s="15" t="s">
        <v>561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178119.1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178119.1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13850374.33</v>
      </c>
      <c r="D64" s="18">
        <f t="shared" ref="D64:E64" si="0">SUM(D65:D72)</f>
        <v>1338468.57</v>
      </c>
      <c r="E64" s="18">
        <f t="shared" si="0"/>
        <v>8063957.2699999996</v>
      </c>
    </row>
    <row r="65" spans="1:9" x14ac:dyDescent="0.2">
      <c r="A65" s="16">
        <v>1241</v>
      </c>
      <c r="B65" s="14" t="s">
        <v>157</v>
      </c>
      <c r="C65" s="18">
        <v>5827603.2400000002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1027924.16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247348.61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6168393.7400000002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1338468.57</v>
      </c>
      <c r="E69" s="18">
        <v>8063957.2699999996</v>
      </c>
    </row>
    <row r="70" spans="1:9" x14ac:dyDescent="0.2">
      <c r="A70" s="16">
        <v>1246</v>
      </c>
      <c r="B70" s="14" t="s">
        <v>162</v>
      </c>
      <c r="C70" s="18">
        <v>551959.57999999996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27145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562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184989.22</v>
      </c>
      <c r="D76" s="18">
        <f>SUM(D77:D81)</f>
        <v>11600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43777.22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141212</v>
      </c>
      <c r="D80" s="18">
        <v>11600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8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8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8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8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8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8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563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582</v>
      </c>
    </row>
    <row r="110" spans="1:8" x14ac:dyDescent="0.2">
      <c r="A110" s="16">
        <v>2110</v>
      </c>
      <c r="B110" s="14" t="s">
        <v>188</v>
      </c>
      <c r="C110" s="18">
        <f>SUM(C111:C119)</f>
        <v>2683782.1799999997</v>
      </c>
      <c r="D110" s="18">
        <f>SUM(D111:D119)</f>
        <v>2683782.1799999997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16970.96</v>
      </c>
      <c r="D111" s="18">
        <f>C111</f>
        <v>16970.96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604053.69999999995</v>
      </c>
      <c r="D112" s="18">
        <f t="shared" ref="D112:D119" si="1">C112</f>
        <v>604053.69999999995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791801.18</v>
      </c>
      <c r="D117" s="18">
        <f t="shared" si="1"/>
        <v>791801.18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1270956.3400000001</v>
      </c>
      <c r="D119" s="18">
        <f t="shared" si="1"/>
        <v>1270956.3400000001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564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565</v>
      </c>
      <c r="C144" s="18">
        <f>SUM(C145:C147)</f>
        <v>0</v>
      </c>
    </row>
    <row r="145" spans="1:5" x14ac:dyDescent="0.2">
      <c r="A145" s="16">
        <v>2151</v>
      </c>
      <c r="B145" s="14" t="s">
        <v>566</v>
      </c>
      <c r="C145" s="18">
        <v>0</v>
      </c>
    </row>
    <row r="146" spans="1:5" x14ac:dyDescent="0.2">
      <c r="A146" s="16">
        <v>2152</v>
      </c>
      <c r="B146" s="14" t="s">
        <v>567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4" t="s">
        <v>568</v>
      </c>
      <c r="B153" s="124"/>
      <c r="C153" s="124"/>
      <c r="D153" s="124"/>
      <c r="E153" s="124"/>
    </row>
    <row r="154" spans="1:5" x14ac:dyDescent="0.2">
      <c r="A154" s="125" t="s">
        <v>85</v>
      </c>
      <c r="B154" s="125" t="s">
        <v>82</v>
      </c>
      <c r="C154" s="125" t="s">
        <v>83</v>
      </c>
      <c r="D154" s="126" t="s">
        <v>86</v>
      </c>
      <c r="E154" s="126" t="s">
        <v>126</v>
      </c>
    </row>
    <row r="155" spans="1:5" x14ac:dyDescent="0.2">
      <c r="A155" s="127">
        <v>2170</v>
      </c>
      <c r="B155" s="128" t="s">
        <v>569</v>
      </c>
      <c r="C155" s="129">
        <f>SUM(C156:C158)</f>
        <v>0</v>
      </c>
      <c r="D155" s="128"/>
      <c r="E155" s="128"/>
    </row>
    <row r="156" spans="1:5" x14ac:dyDescent="0.2">
      <c r="A156" s="127">
        <v>2171</v>
      </c>
      <c r="B156" s="128" t="s">
        <v>570</v>
      </c>
      <c r="C156" s="129">
        <v>0</v>
      </c>
      <c r="D156" s="128"/>
      <c r="E156" s="128"/>
    </row>
    <row r="157" spans="1:5" x14ac:dyDescent="0.2">
      <c r="A157" s="127">
        <v>2172</v>
      </c>
      <c r="B157" s="128" t="s">
        <v>571</v>
      </c>
      <c r="C157" s="129">
        <v>0</v>
      </c>
      <c r="D157" s="128"/>
      <c r="E157" s="128"/>
    </row>
    <row r="158" spans="1:5" x14ac:dyDescent="0.2">
      <c r="A158" s="127">
        <v>2179</v>
      </c>
      <c r="B158" s="128" t="s">
        <v>572</v>
      </c>
      <c r="C158" s="129">
        <v>0</v>
      </c>
      <c r="D158" s="128"/>
      <c r="E158" s="128"/>
    </row>
    <row r="159" spans="1:5" x14ac:dyDescent="0.2">
      <c r="A159" s="127">
        <v>2260</v>
      </c>
      <c r="B159" s="128" t="s">
        <v>573</v>
      </c>
      <c r="C159" s="129">
        <f>SUM(C160:C163)</f>
        <v>0</v>
      </c>
      <c r="D159" s="128"/>
      <c r="E159" s="128"/>
    </row>
    <row r="160" spans="1:5" x14ac:dyDescent="0.2">
      <c r="A160" s="127">
        <v>2261</v>
      </c>
      <c r="B160" s="128" t="s">
        <v>574</v>
      </c>
      <c r="C160" s="129">
        <v>0</v>
      </c>
      <c r="D160" s="128"/>
      <c r="E160" s="128"/>
    </row>
    <row r="161" spans="1:5" x14ac:dyDescent="0.2">
      <c r="A161" s="127">
        <v>2262</v>
      </c>
      <c r="B161" s="128" t="s">
        <v>575</v>
      </c>
      <c r="C161" s="129">
        <v>0</v>
      </c>
      <c r="D161" s="128"/>
      <c r="E161" s="128"/>
    </row>
    <row r="162" spans="1:5" x14ac:dyDescent="0.2">
      <c r="A162" s="127">
        <v>2263</v>
      </c>
      <c r="B162" s="128" t="s">
        <v>576</v>
      </c>
      <c r="C162" s="129">
        <v>0</v>
      </c>
      <c r="D162" s="128"/>
      <c r="E162" s="128"/>
    </row>
    <row r="163" spans="1:5" x14ac:dyDescent="0.2">
      <c r="A163" s="127">
        <v>2269</v>
      </c>
      <c r="B163" s="128" t="s">
        <v>577</v>
      </c>
      <c r="C163" s="129">
        <v>0</v>
      </c>
      <c r="D163" s="128"/>
      <c r="E163" s="128"/>
    </row>
    <row r="164" spans="1:5" x14ac:dyDescent="0.2">
      <c r="A164" s="128"/>
      <c r="B164" s="128"/>
      <c r="C164" s="128"/>
      <c r="D164" s="128"/>
      <c r="E164" s="128"/>
    </row>
    <row r="165" spans="1:5" x14ac:dyDescent="0.2">
      <c r="A165" s="124" t="s">
        <v>578</v>
      </c>
      <c r="B165" s="124"/>
      <c r="C165" s="124"/>
      <c r="D165" s="124"/>
      <c r="E165" s="124"/>
    </row>
    <row r="166" spans="1:5" x14ac:dyDescent="0.2">
      <c r="A166" s="125" t="s">
        <v>85</v>
      </c>
      <c r="B166" s="125" t="s">
        <v>82</v>
      </c>
      <c r="C166" s="125" t="s">
        <v>83</v>
      </c>
      <c r="D166" s="126" t="s">
        <v>86</v>
      </c>
      <c r="E166" s="126" t="s">
        <v>126</v>
      </c>
    </row>
    <row r="167" spans="1:5" x14ac:dyDescent="0.2">
      <c r="A167" s="127">
        <v>2190</v>
      </c>
      <c r="B167" s="128" t="s">
        <v>579</v>
      </c>
      <c r="C167" s="129">
        <f>SUM(C168:C170)</f>
        <v>0</v>
      </c>
      <c r="D167" s="128"/>
      <c r="E167" s="128"/>
    </row>
    <row r="168" spans="1:5" x14ac:dyDescent="0.2">
      <c r="A168" s="127">
        <v>2191</v>
      </c>
      <c r="B168" s="128" t="s">
        <v>580</v>
      </c>
      <c r="C168" s="129">
        <v>0</v>
      </c>
      <c r="D168" s="128"/>
      <c r="E168" s="128"/>
    </row>
    <row r="169" spans="1:5" x14ac:dyDescent="0.2">
      <c r="A169" s="127">
        <v>2192</v>
      </c>
      <c r="B169" s="128" t="s">
        <v>581</v>
      </c>
      <c r="C169" s="129">
        <v>0</v>
      </c>
      <c r="D169" s="128"/>
      <c r="E169" s="128"/>
    </row>
    <row r="170" spans="1:5" x14ac:dyDescent="0.2">
      <c r="A170" s="127">
        <v>2199</v>
      </c>
      <c r="B170" s="128" t="s">
        <v>217</v>
      </c>
      <c r="C170" s="129">
        <v>0</v>
      </c>
      <c r="D170" s="128"/>
      <c r="E170" s="128"/>
    </row>
    <row r="171" spans="1:5" x14ac:dyDescent="0.2">
      <c r="A171" s="128"/>
      <c r="B171" s="128"/>
      <c r="C171" s="128"/>
      <c r="D171" s="128"/>
      <c r="E171" s="128"/>
    </row>
    <row r="172" spans="1:5" x14ac:dyDescent="0.2">
      <c r="A172" s="128"/>
      <c r="B172" s="128"/>
      <c r="C172" s="128"/>
      <c r="D172" s="128"/>
      <c r="E172" s="128"/>
    </row>
    <row r="173" spans="1:5" x14ac:dyDescent="0.2">
      <c r="A173" s="128"/>
      <c r="B173" s="128" t="s">
        <v>516</v>
      </c>
      <c r="C173" s="128"/>
      <c r="D173" s="128"/>
      <c r="E173" s="12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2" sqref="E2:E3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0" t="s">
        <v>599</v>
      </c>
      <c r="B1" s="170"/>
      <c r="C1" s="170"/>
      <c r="D1" s="21" t="s">
        <v>497</v>
      </c>
      <c r="E1" s="22">
        <v>2024</v>
      </c>
    </row>
    <row r="2" spans="1:5" ht="18.95" customHeight="1" x14ac:dyDescent="0.2">
      <c r="A2" s="170" t="s">
        <v>502</v>
      </c>
      <c r="B2" s="170"/>
      <c r="C2" s="170"/>
      <c r="D2" s="21" t="s">
        <v>498</v>
      </c>
      <c r="E2" s="22" t="s">
        <v>602</v>
      </c>
    </row>
    <row r="3" spans="1:5" ht="18.95" customHeight="1" x14ac:dyDescent="0.2">
      <c r="A3" s="170" t="s">
        <v>600</v>
      </c>
      <c r="B3" s="170"/>
      <c r="C3" s="170"/>
      <c r="D3" s="21" t="s">
        <v>499</v>
      </c>
      <c r="E3" s="22" t="s">
        <v>603</v>
      </c>
    </row>
    <row r="4" spans="1:5" ht="18.95" customHeight="1" x14ac:dyDescent="0.2">
      <c r="A4" s="170" t="s">
        <v>514</v>
      </c>
      <c r="B4" s="170"/>
      <c r="C4" s="170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0</v>
      </c>
    </row>
    <row r="10" spans="1:5" x14ac:dyDescent="0.2">
      <c r="A10" s="27">
        <v>3120</v>
      </c>
      <c r="B10" s="23" t="s">
        <v>383</v>
      </c>
      <c r="C10" s="28">
        <v>600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3261766.99</v>
      </c>
    </row>
    <row r="16" spans="1:5" x14ac:dyDescent="0.2">
      <c r="A16" s="27">
        <v>3220</v>
      </c>
      <c r="B16" s="23" t="s">
        <v>387</v>
      </c>
      <c r="C16" s="28">
        <v>9584080.5500000007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zoomScale="130" zoomScaleNormal="130" workbookViewId="0">
      <selection activeCell="E2" sqref="E2:E3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0" t="s">
        <v>599</v>
      </c>
      <c r="B1" s="170"/>
      <c r="C1" s="170"/>
      <c r="D1" s="21" t="s">
        <v>497</v>
      </c>
      <c r="E1" s="22">
        <v>2024</v>
      </c>
    </row>
    <row r="2" spans="1:5" s="29" customFormat="1" ht="18.95" customHeight="1" x14ac:dyDescent="0.25">
      <c r="A2" s="170" t="s">
        <v>503</v>
      </c>
      <c r="B2" s="170"/>
      <c r="C2" s="170"/>
      <c r="D2" s="21" t="s">
        <v>498</v>
      </c>
      <c r="E2" s="22" t="s">
        <v>602</v>
      </c>
    </row>
    <row r="3" spans="1:5" s="29" customFormat="1" ht="18.95" customHeight="1" x14ac:dyDescent="0.25">
      <c r="A3" s="170" t="s">
        <v>600</v>
      </c>
      <c r="B3" s="170"/>
      <c r="C3" s="170"/>
      <c r="D3" s="21" t="s">
        <v>499</v>
      </c>
      <c r="E3" s="22" t="s">
        <v>603</v>
      </c>
    </row>
    <row r="4" spans="1:5" s="29" customFormat="1" ht="18.95" customHeight="1" x14ac:dyDescent="0.25">
      <c r="A4" s="170" t="s">
        <v>514</v>
      </c>
      <c r="B4" s="170"/>
      <c r="C4" s="170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588</v>
      </c>
      <c r="B7" s="25"/>
      <c r="C7" s="25"/>
      <c r="D7" s="25"/>
      <c r="E7" s="155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6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8936260.6600000001</v>
      </c>
      <c r="D10" s="28">
        <v>11085858.32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517</v>
      </c>
      <c r="C16" s="84">
        <f>SUM(C9:C15)</f>
        <v>8936260.6600000001</v>
      </c>
      <c r="D16" s="84">
        <f>SUM(D9:D15)</f>
        <v>11085858.32</v>
      </c>
    </row>
    <row r="19" spans="1:4" x14ac:dyDescent="0.2">
      <c r="A19" s="25" t="s">
        <v>589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3622833.43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3622833.43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1942040.57</v>
      </c>
      <c r="D29" s="84">
        <f>SUM(D30:D37)</f>
        <v>1778842.82</v>
      </c>
    </row>
    <row r="30" spans="1:4" x14ac:dyDescent="0.2">
      <c r="A30" s="27">
        <v>1241</v>
      </c>
      <c r="B30" s="23" t="s">
        <v>157</v>
      </c>
      <c r="C30" s="28">
        <v>412825.72</v>
      </c>
      <c r="D30" s="28">
        <v>830851.91</v>
      </c>
    </row>
    <row r="31" spans="1:4" x14ac:dyDescent="0.2">
      <c r="A31" s="27">
        <v>1242</v>
      </c>
      <c r="B31" s="23" t="s">
        <v>158</v>
      </c>
      <c r="C31" s="28">
        <v>152138.04</v>
      </c>
      <c r="D31" s="28">
        <v>90759.91</v>
      </c>
    </row>
    <row r="32" spans="1:4" x14ac:dyDescent="0.2">
      <c r="A32" s="27">
        <v>1243</v>
      </c>
      <c r="B32" s="23" t="s">
        <v>159</v>
      </c>
      <c r="C32" s="28">
        <v>99462</v>
      </c>
      <c r="D32" s="28">
        <v>14600</v>
      </c>
    </row>
    <row r="33" spans="1:5" x14ac:dyDescent="0.2">
      <c r="A33" s="27">
        <v>1244</v>
      </c>
      <c r="B33" s="23" t="s">
        <v>160</v>
      </c>
      <c r="C33" s="28">
        <v>1204202</v>
      </c>
      <c r="D33" s="28">
        <v>667392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73412.81</v>
      </c>
      <c r="D35" s="28">
        <v>175239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0">
        <v>1250</v>
      </c>
      <c r="B38" s="131" t="s">
        <v>166</v>
      </c>
      <c r="C38" s="132">
        <f>SUM(C39:C43)</f>
        <v>18282.419999999998</v>
      </c>
      <c r="D38" s="132">
        <f>SUM(D39:D43)</f>
        <v>0</v>
      </c>
    </row>
    <row r="39" spans="1:5" x14ac:dyDescent="0.2">
      <c r="A39" s="133">
        <v>1251</v>
      </c>
      <c r="B39" s="134" t="s">
        <v>167</v>
      </c>
      <c r="C39" s="135">
        <v>18282.419999999998</v>
      </c>
      <c r="D39" s="135">
        <v>0</v>
      </c>
    </row>
    <row r="40" spans="1:5" x14ac:dyDescent="0.2">
      <c r="A40" s="133">
        <v>1252</v>
      </c>
      <c r="B40" s="134" t="s">
        <v>168</v>
      </c>
      <c r="C40" s="135">
        <v>0</v>
      </c>
      <c r="D40" s="135">
        <v>0</v>
      </c>
    </row>
    <row r="41" spans="1:5" x14ac:dyDescent="0.2">
      <c r="A41" s="133">
        <v>1253</v>
      </c>
      <c r="B41" s="134" t="s">
        <v>169</v>
      </c>
      <c r="C41" s="135">
        <v>0</v>
      </c>
      <c r="D41" s="135">
        <v>0</v>
      </c>
    </row>
    <row r="42" spans="1:5" x14ac:dyDescent="0.2">
      <c r="A42" s="133">
        <v>1254</v>
      </c>
      <c r="B42" s="134" t="s">
        <v>170</v>
      </c>
      <c r="C42" s="135">
        <v>0</v>
      </c>
      <c r="D42" s="135">
        <v>0</v>
      </c>
    </row>
    <row r="43" spans="1:5" x14ac:dyDescent="0.2">
      <c r="A43" s="133">
        <v>1259</v>
      </c>
      <c r="B43" s="134" t="s">
        <v>171</v>
      </c>
      <c r="C43" s="135">
        <v>0</v>
      </c>
      <c r="D43" s="135">
        <v>0</v>
      </c>
    </row>
    <row r="44" spans="1:5" x14ac:dyDescent="0.2">
      <c r="B44" s="85" t="s">
        <v>518</v>
      </c>
      <c r="C44" s="84">
        <f>C21+C29+C38</f>
        <v>5583156.4199999999</v>
      </c>
      <c r="D44" s="84">
        <f>D21+D29+D38</f>
        <v>1778842.82</v>
      </c>
    </row>
    <row r="46" spans="1:5" x14ac:dyDescent="0.2">
      <c r="A46" s="25" t="s">
        <v>590</v>
      </c>
      <c r="B46" s="25"/>
      <c r="C46" s="25"/>
      <c r="D46" s="25"/>
      <c r="E46" s="155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6"/>
    </row>
    <row r="48" spans="1:5" x14ac:dyDescent="0.2">
      <c r="A48" s="34">
        <v>3210</v>
      </c>
      <c r="B48" s="35" t="s">
        <v>519</v>
      </c>
      <c r="C48" s="84">
        <v>3261766.99</v>
      </c>
      <c r="D48" s="84">
        <v>4856268.5199999996</v>
      </c>
    </row>
    <row r="49" spans="1:4" x14ac:dyDescent="0.2">
      <c r="A49" s="27"/>
      <c r="B49" s="85" t="s">
        <v>508</v>
      </c>
      <c r="C49" s="84">
        <f>C54+C66+C94+C97+C50</f>
        <v>5252019.2200000007</v>
      </c>
      <c r="D49" s="84">
        <f>D54+D66+D94+D97+D50</f>
        <v>1947632.6800000002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8">
        <v>5120</v>
      </c>
      <c r="B51" s="152" t="s">
        <v>144</v>
      </c>
      <c r="C51" s="153">
        <f>C52</f>
        <v>0</v>
      </c>
      <c r="D51" s="153">
        <f>D52</f>
        <v>0</v>
      </c>
    </row>
    <row r="52" spans="1:4" x14ac:dyDescent="0.2">
      <c r="A52" s="127">
        <v>5120</v>
      </c>
      <c r="B52" s="154" t="s">
        <v>144</v>
      </c>
      <c r="C52" s="129">
        <v>0</v>
      </c>
      <c r="D52" s="129">
        <v>0</v>
      </c>
    </row>
    <row r="53" spans="1:4" x14ac:dyDescent="0.2">
      <c r="A53" s="103">
        <v>5130</v>
      </c>
      <c r="B53" s="104" t="s">
        <v>538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509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510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511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512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512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513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1352189.05</v>
      </c>
      <c r="D66" s="84">
        <f>D67+D76+D79+D85</f>
        <v>816513.66</v>
      </c>
    </row>
    <row r="67" spans="1:4" x14ac:dyDescent="0.2">
      <c r="A67" s="27">
        <v>5510</v>
      </c>
      <c r="B67" s="23" t="s">
        <v>357</v>
      </c>
      <c r="C67" s="28">
        <f>SUM(C68:C75)</f>
        <v>1352189.05</v>
      </c>
      <c r="D67" s="28">
        <f>SUM(D68:D75)</f>
        <v>816513.66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1338468.57</v>
      </c>
      <c r="D72" s="28">
        <v>802793.18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13720.48</v>
      </c>
      <c r="D74" s="28">
        <v>13720.48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3622833.43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3622833.43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3622833.43</v>
      </c>
      <c r="D96" s="28">
        <v>0</v>
      </c>
    </row>
    <row r="97" spans="1:4" x14ac:dyDescent="0.2">
      <c r="A97" s="34">
        <v>2110</v>
      </c>
      <c r="B97" s="88" t="s">
        <v>520</v>
      </c>
      <c r="C97" s="84">
        <f>SUM(C98:C102)</f>
        <v>276996.74</v>
      </c>
      <c r="D97" s="84">
        <f>SUM(D98:D102)</f>
        <v>1131119.02</v>
      </c>
    </row>
    <row r="98" spans="1:4" x14ac:dyDescent="0.2">
      <c r="A98" s="27">
        <v>2111</v>
      </c>
      <c r="B98" s="23" t="s">
        <v>521</v>
      </c>
      <c r="C98" s="28">
        <v>12554.25</v>
      </c>
      <c r="D98" s="28">
        <v>930320.98</v>
      </c>
    </row>
    <row r="99" spans="1:4" x14ac:dyDescent="0.2">
      <c r="A99" s="27">
        <v>2112</v>
      </c>
      <c r="B99" s="23" t="s">
        <v>522</v>
      </c>
      <c r="C99" s="28">
        <v>49591.49</v>
      </c>
      <c r="D99" s="28">
        <v>0</v>
      </c>
    </row>
    <row r="100" spans="1:4" x14ac:dyDescent="0.2">
      <c r="A100" s="27">
        <v>2112</v>
      </c>
      <c r="B100" s="23" t="s">
        <v>523</v>
      </c>
      <c r="C100" s="28">
        <v>214851</v>
      </c>
      <c r="D100" s="28">
        <v>198798</v>
      </c>
    </row>
    <row r="101" spans="1:4" x14ac:dyDescent="0.2">
      <c r="A101" s="27">
        <v>2115</v>
      </c>
      <c r="B101" s="23" t="s">
        <v>524</v>
      </c>
      <c r="C101" s="28">
        <v>0</v>
      </c>
      <c r="D101" s="28">
        <v>2000.04</v>
      </c>
    </row>
    <row r="102" spans="1:4" x14ac:dyDescent="0.2">
      <c r="A102" s="27">
        <v>2114</v>
      </c>
      <c r="B102" s="23" t="s">
        <v>525</v>
      </c>
      <c r="C102" s="28">
        <v>0</v>
      </c>
      <c r="D102" s="28">
        <v>0</v>
      </c>
    </row>
    <row r="103" spans="1:4" x14ac:dyDescent="0.2">
      <c r="A103" s="27"/>
      <c r="B103" s="85" t="s">
        <v>526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539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540</v>
      </c>
      <c r="C105" s="109">
        <v>0</v>
      </c>
      <c r="D105" s="109">
        <v>0</v>
      </c>
    </row>
    <row r="106" spans="1:4" x14ac:dyDescent="0.2">
      <c r="A106" s="103"/>
      <c r="B106" s="108" t="s">
        <v>541</v>
      </c>
      <c r="C106" s="109">
        <v>0</v>
      </c>
      <c r="D106" s="109">
        <v>0</v>
      </c>
    </row>
    <row r="107" spans="1:4" x14ac:dyDescent="0.2">
      <c r="A107" s="103"/>
      <c r="B107" s="108" t="s">
        <v>542</v>
      </c>
      <c r="C107" s="109">
        <v>0</v>
      </c>
      <c r="D107" s="109">
        <v>0</v>
      </c>
    </row>
    <row r="108" spans="1:4" x14ac:dyDescent="0.2">
      <c r="A108" s="103"/>
      <c r="B108" s="108" t="s">
        <v>543</v>
      </c>
      <c r="C108" s="109">
        <v>0</v>
      </c>
      <c r="D108" s="109">
        <v>0</v>
      </c>
    </row>
    <row r="109" spans="1:4" x14ac:dyDescent="0.2">
      <c r="A109" s="103"/>
      <c r="B109" s="110" t="s">
        <v>544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545</v>
      </c>
      <c r="C111" s="109">
        <v>0</v>
      </c>
      <c r="D111" s="109">
        <v>0</v>
      </c>
    </row>
    <row r="112" spans="1:4" x14ac:dyDescent="0.2">
      <c r="A112" s="103"/>
      <c r="B112" s="110" t="s">
        <v>546</v>
      </c>
      <c r="C112" s="102">
        <f>+C113+C135</f>
        <v>100687</v>
      </c>
      <c r="D112" s="102">
        <f>+D113+D135</f>
        <v>0</v>
      </c>
    </row>
    <row r="113" spans="1:4" x14ac:dyDescent="0.2">
      <c r="A113" s="100">
        <v>4300</v>
      </c>
      <c r="B113" s="106" t="s">
        <v>594</v>
      </c>
      <c r="C113" s="107">
        <f>C127+C114+C117+C123+C125</f>
        <v>100687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1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1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1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1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1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1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1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1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1">
        <v>0</v>
      </c>
    </row>
    <row r="127" spans="1:4" x14ac:dyDescent="0.2">
      <c r="A127" s="138">
        <v>4390</v>
      </c>
      <c r="B127" s="139" t="s">
        <v>270</v>
      </c>
      <c r="C127" s="140">
        <f>SUM(C128:C134)</f>
        <v>100687</v>
      </c>
      <c r="D127" s="140">
        <f>SUM(D128:D134)</f>
        <v>0</v>
      </c>
    </row>
    <row r="128" spans="1:4" x14ac:dyDescent="0.2">
      <c r="A128" s="81">
        <v>4392</v>
      </c>
      <c r="B128" s="136" t="s">
        <v>271</v>
      </c>
      <c r="C128" s="137">
        <v>0</v>
      </c>
      <c r="D128" s="137">
        <v>0</v>
      </c>
    </row>
    <row r="129" spans="1:4" x14ac:dyDescent="0.2">
      <c r="A129" s="81">
        <v>4393</v>
      </c>
      <c r="B129" s="136" t="s">
        <v>430</v>
      </c>
      <c r="C129" s="137">
        <v>0</v>
      </c>
      <c r="D129" s="137">
        <v>0</v>
      </c>
    </row>
    <row r="130" spans="1:4" x14ac:dyDescent="0.2">
      <c r="A130" s="81">
        <v>4394</v>
      </c>
      <c r="B130" s="136" t="s">
        <v>272</v>
      </c>
      <c r="C130" s="137">
        <v>0</v>
      </c>
      <c r="D130" s="137">
        <v>0</v>
      </c>
    </row>
    <row r="131" spans="1:4" x14ac:dyDescent="0.2">
      <c r="A131" s="81">
        <v>4395</v>
      </c>
      <c r="B131" s="136" t="s">
        <v>273</v>
      </c>
      <c r="C131" s="137">
        <v>0</v>
      </c>
      <c r="D131" s="137">
        <v>0</v>
      </c>
    </row>
    <row r="132" spans="1:4" x14ac:dyDescent="0.2">
      <c r="A132" s="81">
        <v>4396</v>
      </c>
      <c r="B132" s="136" t="s">
        <v>274</v>
      </c>
      <c r="C132" s="137">
        <v>0</v>
      </c>
      <c r="D132" s="137">
        <v>0</v>
      </c>
    </row>
    <row r="133" spans="1:4" x14ac:dyDescent="0.2">
      <c r="A133" s="81">
        <v>4397</v>
      </c>
      <c r="B133" s="136" t="s">
        <v>431</v>
      </c>
      <c r="C133" s="137">
        <v>0</v>
      </c>
      <c r="D133" s="137">
        <v>0</v>
      </c>
    </row>
    <row r="134" spans="1:4" x14ac:dyDescent="0.2">
      <c r="A134" s="103">
        <v>4399</v>
      </c>
      <c r="B134" s="108" t="s">
        <v>270</v>
      </c>
      <c r="C134" s="109">
        <v>100687</v>
      </c>
      <c r="D134" s="109">
        <v>0</v>
      </c>
    </row>
    <row r="135" spans="1:4" x14ac:dyDescent="0.2">
      <c r="A135" s="34">
        <v>1120</v>
      </c>
      <c r="B135" s="88" t="s">
        <v>527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528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529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530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531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532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533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534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535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536</v>
      </c>
      <c r="C144" s="28">
        <v>0</v>
      </c>
      <c r="D144" s="28">
        <v>0</v>
      </c>
    </row>
    <row r="145" spans="1:4" x14ac:dyDescent="0.2">
      <c r="A145" s="27"/>
      <c r="B145" s="91" t="s">
        <v>537</v>
      </c>
      <c r="C145" s="84">
        <f>C48+C49+C103-C109-C112</f>
        <v>8413099.2100000009</v>
      </c>
      <c r="D145" s="84">
        <f>D48+D49+D103-D109-D112</f>
        <v>6803901.1999999993</v>
      </c>
    </row>
    <row r="147" spans="1:4" x14ac:dyDescent="0.2">
      <c r="B147" s="23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1" t="s">
        <v>599</v>
      </c>
      <c r="B1" s="172"/>
      <c r="C1" s="173"/>
    </row>
    <row r="2" spans="1:3" s="30" customFormat="1" ht="18" customHeight="1" x14ac:dyDescent="0.25">
      <c r="A2" s="174" t="s">
        <v>504</v>
      </c>
      <c r="B2" s="175"/>
      <c r="C2" s="176"/>
    </row>
    <row r="3" spans="1:3" s="30" customFormat="1" ht="18" customHeight="1" x14ac:dyDescent="0.25">
      <c r="A3" s="174" t="s">
        <v>600</v>
      </c>
      <c r="B3" s="175"/>
      <c r="C3" s="176"/>
    </row>
    <row r="4" spans="1:3" s="32" customFormat="1" ht="18" customHeight="1" x14ac:dyDescent="0.2">
      <c r="A4" s="177" t="s">
        <v>505</v>
      </c>
      <c r="B4" s="178"/>
      <c r="C4" s="179"/>
    </row>
    <row r="5" spans="1:3" s="32" customFormat="1" ht="18" customHeight="1" x14ac:dyDescent="0.2">
      <c r="A5" s="180" t="s">
        <v>405</v>
      </c>
      <c r="B5" s="181"/>
      <c r="C5" s="146">
        <v>2024</v>
      </c>
    </row>
    <row r="6" spans="1:3" x14ac:dyDescent="0.2">
      <c r="A6" s="47" t="s">
        <v>434</v>
      </c>
      <c r="B6" s="47"/>
      <c r="C6" s="92">
        <v>71996822.150000006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100687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100687</v>
      </c>
    </row>
    <row r="15" spans="1:3" x14ac:dyDescent="0.2">
      <c r="A15" s="48"/>
      <c r="B15" s="55"/>
      <c r="C15" s="56"/>
    </row>
    <row r="16" spans="1:3" x14ac:dyDescent="0.2">
      <c r="A16" s="57" t="s">
        <v>596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547</v>
      </c>
      <c r="B21" s="62"/>
      <c r="C21" s="92">
        <f>C6+C8-C16</f>
        <v>72097509.150000006</v>
      </c>
    </row>
    <row r="23" spans="1:3" x14ac:dyDescent="0.2">
      <c r="B23" s="31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2" t="s">
        <v>599</v>
      </c>
      <c r="B1" s="183"/>
      <c r="C1" s="184"/>
    </row>
    <row r="2" spans="1:3" s="33" customFormat="1" ht="18.95" customHeight="1" x14ac:dyDescent="0.25">
      <c r="A2" s="185" t="s">
        <v>506</v>
      </c>
      <c r="B2" s="186"/>
      <c r="C2" s="187"/>
    </row>
    <row r="3" spans="1:3" s="33" customFormat="1" ht="18.95" customHeight="1" x14ac:dyDescent="0.25">
      <c r="A3" s="185" t="s">
        <v>600</v>
      </c>
      <c r="B3" s="186"/>
      <c r="C3" s="187"/>
    </row>
    <row r="4" spans="1:3" x14ac:dyDescent="0.2">
      <c r="A4" s="177" t="s">
        <v>505</v>
      </c>
      <c r="B4" s="178"/>
      <c r="C4" s="179"/>
    </row>
    <row r="5" spans="1:3" ht="22.15" customHeight="1" x14ac:dyDescent="0.2">
      <c r="A5" s="188" t="s">
        <v>405</v>
      </c>
      <c r="B5" s="189"/>
      <c r="C5" s="146">
        <v>2024</v>
      </c>
    </row>
    <row r="6" spans="1:3" x14ac:dyDescent="0.2">
      <c r="A6" s="72" t="s">
        <v>447</v>
      </c>
      <c r="B6" s="47"/>
      <c r="C6" s="96">
        <v>69628166.099999994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5886669.4199999999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583402.72</v>
      </c>
    </row>
    <row r="12" spans="1:3" x14ac:dyDescent="0.2">
      <c r="A12" s="78">
        <v>2.4</v>
      </c>
      <c r="B12" s="65" t="s">
        <v>158</v>
      </c>
      <c r="C12" s="97">
        <v>285074.03999999998</v>
      </c>
    </row>
    <row r="13" spans="1:3" x14ac:dyDescent="0.2">
      <c r="A13" s="78">
        <v>2.5</v>
      </c>
      <c r="B13" s="65" t="s">
        <v>159</v>
      </c>
      <c r="C13" s="97">
        <v>99462</v>
      </c>
    </row>
    <row r="14" spans="1:3" x14ac:dyDescent="0.2">
      <c r="A14" s="78">
        <v>2.6</v>
      </c>
      <c r="B14" s="65" t="s">
        <v>160</v>
      </c>
      <c r="C14" s="97">
        <v>1204202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73412.81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18282.419999999998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3622833.43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4975022.4800000004</v>
      </c>
    </row>
    <row r="32" spans="1:3" x14ac:dyDescent="0.2">
      <c r="A32" s="78" t="s">
        <v>469</v>
      </c>
      <c r="B32" s="65" t="s">
        <v>357</v>
      </c>
      <c r="C32" s="97">
        <v>1352189.05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3622833.43</v>
      </c>
    </row>
    <row r="37" spans="1:3" x14ac:dyDescent="0.2">
      <c r="A37" s="78" t="s">
        <v>549</v>
      </c>
      <c r="B37" s="65" t="s">
        <v>597</v>
      </c>
      <c r="C37" s="97">
        <v>0</v>
      </c>
    </row>
    <row r="38" spans="1:3" x14ac:dyDescent="0.2">
      <c r="A38" s="78" t="s">
        <v>550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548</v>
      </c>
      <c r="B40" s="47"/>
      <c r="C40" s="92">
        <f>C6-C8+C31</f>
        <v>68716519.159999996</v>
      </c>
    </row>
    <row r="42" spans="1:3" x14ac:dyDescent="0.2">
      <c r="B42" s="31" t="s">
        <v>516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workbookViewId="0">
      <selection activeCell="H15" sqref="H15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0" t="s">
        <v>599</v>
      </c>
      <c r="B1" s="191"/>
      <c r="C1" s="191"/>
      <c r="D1" s="191"/>
      <c r="E1" s="191"/>
      <c r="F1" s="191"/>
      <c r="G1" s="21" t="s">
        <v>497</v>
      </c>
      <c r="H1" s="22">
        <v>2024</v>
      </c>
    </row>
    <row r="2" spans="1:10" ht="18.95" customHeight="1" x14ac:dyDescent="0.2">
      <c r="A2" s="170" t="s">
        <v>507</v>
      </c>
      <c r="B2" s="191"/>
      <c r="C2" s="191"/>
      <c r="D2" s="191"/>
      <c r="E2" s="191"/>
      <c r="F2" s="191"/>
      <c r="G2" s="21" t="s">
        <v>498</v>
      </c>
      <c r="H2" s="22" t="s">
        <v>602</v>
      </c>
    </row>
    <row r="3" spans="1:10" ht="18.95" customHeight="1" x14ac:dyDescent="0.2">
      <c r="A3" s="192" t="s">
        <v>600</v>
      </c>
      <c r="B3" s="193"/>
      <c r="C3" s="193"/>
      <c r="D3" s="193"/>
      <c r="E3" s="193"/>
      <c r="F3" s="193"/>
      <c r="G3" s="21" t="s">
        <v>499</v>
      </c>
      <c r="H3" s="22" t="s">
        <v>603</v>
      </c>
    </row>
    <row r="4" spans="1:10" x14ac:dyDescent="0.2">
      <c r="A4" s="192" t="str">
        <f>'Notas a los Edos Financieros'!A4</f>
        <v>(Cifras en Pesos)</v>
      </c>
      <c r="B4" s="193"/>
      <c r="C4" s="193"/>
      <c r="D4" s="193"/>
      <c r="E4" s="193"/>
      <c r="F4" s="193"/>
      <c r="G4" s="145"/>
      <c r="H4" s="145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601</v>
      </c>
    </row>
    <row r="38" spans="1:6" x14ac:dyDescent="0.2">
      <c r="C38" s="28"/>
      <c r="D38" s="28"/>
      <c r="E38" s="28"/>
      <c r="F38" s="28"/>
    </row>
    <row r="39" spans="1:6" x14ac:dyDescent="0.2">
      <c r="B39" s="190" t="s">
        <v>551</v>
      </c>
      <c r="C39" s="190"/>
      <c r="D39" s="28"/>
      <c r="E39" s="28"/>
      <c r="F39" s="28"/>
    </row>
    <row r="40" spans="1:6" x14ac:dyDescent="0.2">
      <c r="B40" s="141" t="s">
        <v>405</v>
      </c>
      <c r="C40" s="147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0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0</v>
      </c>
      <c r="D45" s="28"/>
      <c r="E45" s="28"/>
      <c r="F45" s="28"/>
    </row>
    <row r="46" spans="1:6" x14ac:dyDescent="0.2">
      <c r="B46" s="142"/>
      <c r="C46" s="143"/>
      <c r="D46" s="28"/>
      <c r="E46" s="28"/>
      <c r="F46" s="28"/>
    </row>
    <row r="47" spans="1:6" x14ac:dyDescent="0.2">
      <c r="B47" s="149"/>
      <c r="C47" s="150"/>
      <c r="D47" s="28"/>
      <c r="E47" s="28"/>
      <c r="F47" s="28"/>
    </row>
    <row r="48" spans="1:6" x14ac:dyDescent="0.2">
      <c r="B48" s="190" t="s">
        <v>552</v>
      </c>
      <c r="C48" s="190"/>
    </row>
    <row r="49" spans="1:3" x14ac:dyDescent="0.2">
      <c r="B49" s="148" t="s">
        <v>405</v>
      </c>
      <c r="C49" s="147">
        <f>H1</f>
        <v>2024</v>
      </c>
    </row>
    <row r="50" spans="1:3" x14ac:dyDescent="0.2">
      <c r="A50" s="23">
        <v>8210</v>
      </c>
      <c r="B50" s="112" t="s">
        <v>47</v>
      </c>
      <c r="C50" s="114">
        <v>0</v>
      </c>
    </row>
    <row r="51" spans="1:3" x14ac:dyDescent="0.2">
      <c r="A51" s="23">
        <v>8220</v>
      </c>
      <c r="B51" s="112" t="s">
        <v>46</v>
      </c>
      <c r="C51" s="114">
        <v>0</v>
      </c>
    </row>
    <row r="52" spans="1:3" x14ac:dyDescent="0.2">
      <c r="A52" s="23">
        <v>8230</v>
      </c>
      <c r="B52" s="112" t="s">
        <v>598</v>
      </c>
      <c r="C52" s="114">
        <v>0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0</v>
      </c>
    </row>
    <row r="56" spans="1:3" x14ac:dyDescent="0.2">
      <c r="A56" s="23">
        <v>8270</v>
      </c>
      <c r="B56" s="112" t="s">
        <v>42</v>
      </c>
      <c r="C56" s="114">
        <v>0</v>
      </c>
    </row>
    <row r="58" spans="1:3" x14ac:dyDescent="0.2">
      <c r="B58" s="14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2025-02-20T17:57:20Z</cp:lastPrinted>
  <dcterms:created xsi:type="dcterms:W3CDTF">2012-12-11T20:36:24Z</dcterms:created>
  <dcterms:modified xsi:type="dcterms:W3CDTF">2025-02-20T17:57:29Z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